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ps-solutions\Regnskab\Budget mm\"/>
    </mc:Choice>
  </mc:AlternateContent>
  <xr:revisionPtr revIDLastSave="0" documentId="13_ncr:1_{68CE2D7B-E387-4668-BDC3-3DA181313838}" xr6:coauthVersionLast="47" xr6:coauthVersionMax="47" xr10:uidLastSave="{00000000-0000-0000-0000-000000000000}"/>
  <bookViews>
    <workbookView xWindow="-120" yWindow="-120" windowWidth="29040" windowHeight="15840" xr2:uid="{5D8165BD-8D57-475A-AF9B-2D5E94CB4AA9}"/>
  </bookViews>
  <sheets>
    <sheet name="Timepris" sheetId="5" r:id="rId1"/>
    <sheet name="Kørsel-Q2-22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7" l="1"/>
  <c r="E4" i="7" l="1"/>
  <c r="E6" i="7" s="1"/>
  <c r="C31" i="5" l="1"/>
  <c r="C7" i="5"/>
  <c r="C8" i="5" s="1"/>
  <c r="C10" i="5" l="1"/>
  <c r="C9" i="5"/>
  <c r="C5" i="5"/>
  <c r="C4" i="5"/>
  <c r="C30" i="5" s="1"/>
  <c r="C32" i="5" l="1"/>
  <c r="C34" i="5"/>
  <c r="C11" i="5"/>
  <c r="C12" i="5" s="1"/>
  <c r="C28" i="5" s="1"/>
  <c r="C35" i="5" l="1"/>
  <c r="C37" i="5" s="1"/>
</calcChain>
</file>

<file path=xl/sharedStrings.xml><?xml version="1.0" encoding="utf-8"?>
<sst xmlns="http://schemas.openxmlformats.org/spreadsheetml/2006/main" count="61" uniqueCount="60">
  <si>
    <t>hjemmeside</t>
  </si>
  <si>
    <t>timeløn</t>
  </si>
  <si>
    <t>feriepenge</t>
  </si>
  <si>
    <t>pension</t>
  </si>
  <si>
    <t>Samlet timeløn</t>
  </si>
  <si>
    <t>husleje</t>
  </si>
  <si>
    <t>reklameudgifter</t>
  </si>
  <si>
    <t>bank</t>
  </si>
  <si>
    <t>Timer i alt / år</t>
  </si>
  <si>
    <t>Fakturerede Timer</t>
  </si>
  <si>
    <t>AM-bidrag</t>
  </si>
  <si>
    <t>Timeløn Samlet inkl moms</t>
  </si>
  <si>
    <t>kørsel/biludg.</t>
  </si>
  <si>
    <t>Månedsløn "ansat"</t>
  </si>
  <si>
    <t>Timer/md</t>
  </si>
  <si>
    <t>Timer/år</t>
  </si>
  <si>
    <t>Timer/uge</t>
  </si>
  <si>
    <t>regnskabsprogram</t>
  </si>
  <si>
    <t>revisor</t>
  </si>
  <si>
    <t>Uger/år (-6 ugers ferie)</t>
  </si>
  <si>
    <t>Faktureringsprocent</t>
  </si>
  <si>
    <t>Indtægt "salg" af produkter/år</t>
  </si>
  <si>
    <t>FAKTURERINGSPROCENT ER, HVOR MANGE TIMER DU KAN FAKTURERE PR ÅR</t>
  </si>
  <si>
    <t>Nedskrivning af fx lager / år</t>
  </si>
  <si>
    <t>internet + telefon</t>
  </si>
  <si>
    <t>forsikringer, sygesikring mm</t>
  </si>
  <si>
    <t>Elforbrug hjemmekontor</t>
  </si>
  <si>
    <t>Timeløn Samlet EX MOMS</t>
  </si>
  <si>
    <t>Ønsket indtjening</t>
  </si>
  <si>
    <t>Årsløn ved "fast arbejde"</t>
  </si>
  <si>
    <t>TOTAL KM</t>
  </si>
  <si>
    <t>Fra</t>
  </si>
  <si>
    <t>Til</t>
  </si>
  <si>
    <t>KM maps.google</t>
  </si>
  <si>
    <t>Retur?</t>
  </si>
  <si>
    <t>Total km</t>
  </si>
  <si>
    <t>Formål</t>
  </si>
  <si>
    <t>Virksomhed / Kunde</t>
  </si>
  <si>
    <t>Noter</t>
  </si>
  <si>
    <t>Ja</t>
  </si>
  <si>
    <t>GodtgørelsesSats 2022</t>
  </si>
  <si>
    <t>Jeres bil</t>
  </si>
  <si>
    <t>bilnavnet</t>
  </si>
  <si>
    <t>mad på farten</t>
  </si>
  <si>
    <t>Du kan også gøre det pr. måned eller andet tænker jeg…</t>
  </si>
  <si>
    <t>HVAD DU TJENER ÅRLIGT I DB PÅ FX SALG AF EN BOG ELLER ANDET…</t>
  </si>
  <si>
    <t>Hjemmeadressen</t>
  </si>
  <si>
    <t>Destination</t>
  </si>
  <si>
    <t>Kundemøde</t>
  </si>
  <si>
    <t>første kundemøde - det gik pissegodt, og min første kunde er landet :D</t>
  </si>
  <si>
    <t>Ved hvert kvartalskifte, tager jeg beløbet* fra virksomheden over på privatkontoen, og kopierer denne fane og starter en ny</t>
  </si>
  <si>
    <t>I alt*</t>
  </si>
  <si>
    <t>DET ER DENNE, DER SKAL FAKTURERES TIL KUNDEN !</t>
  </si>
  <si>
    <t>JADADEMLANDERDU</t>
  </si>
  <si>
    <t>Fede notesbøger:</t>
  </si>
  <si>
    <t>https://bit.ly/3nUN3tF</t>
  </si>
  <si>
    <t>Besøg gerne min side med artikler:</t>
  </si>
  <si>
    <t>https://www.mps-solutions.dk/artikler/</t>
  </si>
  <si>
    <t>Du er velkommen til at linke til min side. Backlinks er de selvstændiges guld jo :D</t>
  </si>
  <si>
    <t>https://www.mps-solutions.dk/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</si>
</sst>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3" fontId="0" fillId="0" borderId="2" xfId="0" applyNumberFormat="1" applyBorder="1"/>
    <xf numFmtId="9" fontId="0" fillId="0" borderId="0" xfId="0" applyNumberFormat="1"/>
    <xf numFmtId="3" fontId="0" fillId="0" borderId="5" xfId="0" applyNumberFormat="1" applyBorder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4" fontId="1" fillId="0" borderId="1" xfId="0" applyNumberFormat="1" applyFont="1" applyBorder="1"/>
    <xf numFmtId="3" fontId="0" fillId="2" borderId="4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9" fontId="0" fillId="2" borderId="4" xfId="1" applyFont="1" applyFill="1" applyBorder="1" applyProtection="1">
      <protection locked="0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1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0" fontId="4" fillId="3" borderId="10" xfId="0" applyFont="1" applyFill="1" applyBorder="1"/>
    <xf numFmtId="4" fontId="4" fillId="3" borderId="11" xfId="0" applyNumberFormat="1" applyFont="1" applyFill="1" applyBorder="1"/>
    <xf numFmtId="0" fontId="4" fillId="0" borderId="12" xfId="0" applyFont="1" applyBorder="1"/>
    <xf numFmtId="0" fontId="4" fillId="0" borderId="13" xfId="0" applyFont="1" applyBorder="1"/>
    <xf numFmtId="0" fontId="0" fillId="0" borderId="12" xfId="0" applyBorder="1"/>
    <xf numFmtId="14" fontId="0" fillId="0" borderId="0" xfId="0" applyNumberFormat="1"/>
    <xf numFmtId="0" fontId="5" fillId="0" borderId="0" xfId="2"/>
    <xf numFmtId="0" fontId="4" fillId="0" borderId="6" xfId="0" applyFont="1" applyBorder="1"/>
    <xf numFmtId="4" fontId="4" fillId="0" borderId="7" xfId="0" applyNumberFormat="1" applyFont="1" applyBorder="1"/>
    <xf numFmtId="0" fontId="4" fillId="0" borderId="8" xfId="0" applyFont="1" applyBorder="1"/>
    <xf numFmtId="4" fontId="4" fillId="0" borderId="9" xfId="0" applyNumberFormat="1" applyFont="1" applyBorder="1"/>
  </cellXfs>
  <cellStyles count="3">
    <cellStyle name="Li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s-solutions.dk/" TargetMode="External"/><Relationship Id="rId2" Type="http://schemas.openxmlformats.org/officeDocument/2006/relationships/hyperlink" Target="https://www.mps-solutions.dk/artikler/" TargetMode="External"/><Relationship Id="rId1" Type="http://schemas.openxmlformats.org/officeDocument/2006/relationships/hyperlink" Target="https://bit.ly/3nUN3t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68198-A168-4CB1-83E3-C9C3B67814C8}">
  <dimension ref="B1:J38"/>
  <sheetViews>
    <sheetView tabSelected="1" workbookViewId="0">
      <selection activeCell="C2" sqref="C2"/>
    </sheetView>
  </sheetViews>
  <sheetFormatPr defaultRowHeight="15" x14ac:dyDescent="0.25"/>
  <cols>
    <col min="2" max="2" width="34.5703125" bestFit="1" customWidth="1"/>
    <col min="3" max="3" width="18.85546875" customWidth="1"/>
    <col min="4" max="4" width="7.5703125" bestFit="1" customWidth="1"/>
    <col min="5" max="5" width="5" bestFit="1" customWidth="1"/>
    <col min="7" max="7" width="11.5703125" bestFit="1" customWidth="1"/>
  </cols>
  <sheetData>
    <row r="1" spans="2:7" ht="6.75" customHeight="1" thickBot="1" x14ac:dyDescent="0.3"/>
    <row r="2" spans="2:7" ht="15.75" thickBot="1" x14ac:dyDescent="0.3">
      <c r="B2" s="16" t="s">
        <v>13</v>
      </c>
      <c r="C2" s="11">
        <v>45000</v>
      </c>
    </row>
    <row r="3" spans="2:7" x14ac:dyDescent="0.25">
      <c r="B3" s="6" t="s">
        <v>14</v>
      </c>
      <c r="C3">
        <v>160</v>
      </c>
    </row>
    <row r="4" spans="2:7" x14ac:dyDescent="0.25">
      <c r="B4" s="6" t="s">
        <v>15</v>
      </c>
      <c r="C4">
        <f>+C3*12</f>
        <v>1920</v>
      </c>
    </row>
    <row r="5" spans="2:7" x14ac:dyDescent="0.25">
      <c r="B5" s="6" t="s">
        <v>16</v>
      </c>
      <c r="C5">
        <f>+C3/4</f>
        <v>40</v>
      </c>
    </row>
    <row r="6" spans="2:7" ht="6" customHeight="1" x14ac:dyDescent="0.25">
      <c r="B6" s="6"/>
    </row>
    <row r="7" spans="2:7" x14ac:dyDescent="0.25">
      <c r="B7" t="s">
        <v>1</v>
      </c>
      <c r="C7" s="1">
        <f>+C2/C3</f>
        <v>281.25</v>
      </c>
      <c r="F7" s="1"/>
    </row>
    <row r="8" spans="2:7" x14ac:dyDescent="0.25">
      <c r="B8" t="s">
        <v>2</v>
      </c>
      <c r="C8" s="1">
        <f>+$C$7*F8</f>
        <v>28.125</v>
      </c>
      <c r="F8" s="4">
        <v>0.1</v>
      </c>
    </row>
    <row r="9" spans="2:7" x14ac:dyDescent="0.25">
      <c r="B9" t="s">
        <v>10</v>
      </c>
      <c r="C9" s="1">
        <f>+$C$7*F9</f>
        <v>22.5</v>
      </c>
      <c r="F9" s="4">
        <v>0.08</v>
      </c>
    </row>
    <row r="10" spans="2:7" x14ac:dyDescent="0.25">
      <c r="B10" t="s">
        <v>3</v>
      </c>
      <c r="C10" s="1">
        <f>+$C$7*F10</f>
        <v>28.125</v>
      </c>
      <c r="F10" s="4">
        <v>0.1</v>
      </c>
    </row>
    <row r="11" spans="2:7" ht="15.75" thickBot="1" x14ac:dyDescent="0.3">
      <c r="B11" s="7" t="s">
        <v>4</v>
      </c>
      <c r="C11" s="2">
        <f>+SUM(C7:C10)</f>
        <v>360</v>
      </c>
      <c r="D11" s="7"/>
      <c r="E11" s="7"/>
      <c r="F11" s="7"/>
      <c r="G11" s="7"/>
    </row>
    <row r="12" spans="2:7" ht="15.75" thickBot="1" x14ac:dyDescent="0.3">
      <c r="B12" s="8" t="s">
        <v>29</v>
      </c>
      <c r="C12" s="3">
        <f>+C11*C4</f>
        <v>691200</v>
      </c>
      <c r="D12" s="8"/>
      <c r="E12" s="8"/>
      <c r="F12" s="8"/>
      <c r="G12" s="8"/>
    </row>
    <row r="13" spans="2:7" ht="6.75" customHeight="1" thickBot="1" x14ac:dyDescent="0.3"/>
    <row r="14" spans="2:7" ht="15.75" thickBot="1" x14ac:dyDescent="0.3">
      <c r="B14" s="16" t="s">
        <v>21</v>
      </c>
      <c r="C14" s="11">
        <v>0</v>
      </c>
      <c r="F14" t="s">
        <v>45</v>
      </c>
    </row>
    <row r="15" spans="2:7" ht="6" customHeight="1" thickBot="1" x14ac:dyDescent="0.3"/>
    <row r="16" spans="2:7" x14ac:dyDescent="0.25">
      <c r="B16" s="17" t="s">
        <v>5</v>
      </c>
      <c r="C16" s="12">
        <v>2000</v>
      </c>
    </row>
    <row r="17" spans="2:10" x14ac:dyDescent="0.25">
      <c r="B17" s="18" t="s">
        <v>12</v>
      </c>
      <c r="C17" s="13">
        <v>15000</v>
      </c>
    </row>
    <row r="18" spans="2:10" x14ac:dyDescent="0.25">
      <c r="B18" s="18" t="s">
        <v>23</v>
      </c>
      <c r="C18" s="13">
        <v>1000</v>
      </c>
    </row>
    <row r="19" spans="2:10" x14ac:dyDescent="0.25">
      <c r="B19" s="18" t="s">
        <v>26</v>
      </c>
      <c r="C19" s="13">
        <v>1000</v>
      </c>
    </row>
    <row r="20" spans="2:10" x14ac:dyDescent="0.25">
      <c r="B20" s="18" t="s">
        <v>24</v>
      </c>
      <c r="C20" s="13">
        <v>4000</v>
      </c>
    </row>
    <row r="21" spans="2:10" x14ac:dyDescent="0.25">
      <c r="B21" s="18" t="s">
        <v>43</v>
      </c>
      <c r="C21" s="13">
        <v>1000</v>
      </c>
    </row>
    <row r="22" spans="2:10" x14ac:dyDescent="0.25">
      <c r="B22" s="18" t="s">
        <v>25</v>
      </c>
      <c r="C22" s="13">
        <v>3000</v>
      </c>
    </row>
    <row r="23" spans="2:10" x14ac:dyDescent="0.25">
      <c r="B23" s="18" t="s">
        <v>0</v>
      </c>
      <c r="C23" s="13">
        <v>5000</v>
      </c>
      <c r="J23" s="6"/>
    </row>
    <row r="24" spans="2:10" x14ac:dyDescent="0.25">
      <c r="B24" s="18" t="s">
        <v>6</v>
      </c>
      <c r="C24" s="13">
        <v>20000</v>
      </c>
      <c r="J24" s="6"/>
    </row>
    <row r="25" spans="2:10" x14ac:dyDescent="0.25">
      <c r="B25" s="18" t="s">
        <v>17</v>
      </c>
      <c r="C25" s="13">
        <v>1000</v>
      </c>
    </row>
    <row r="26" spans="2:10" x14ac:dyDescent="0.25">
      <c r="B26" s="18" t="s">
        <v>18</v>
      </c>
      <c r="C26" s="13">
        <v>20000</v>
      </c>
    </row>
    <row r="27" spans="2:10" ht="15.75" thickBot="1" x14ac:dyDescent="0.3">
      <c r="B27" s="19" t="s">
        <v>7</v>
      </c>
      <c r="C27" s="14">
        <v>4000</v>
      </c>
    </row>
    <row r="28" spans="2:10" ht="15.75" thickBot="1" x14ac:dyDescent="0.3">
      <c r="B28" s="20" t="s">
        <v>28</v>
      </c>
      <c r="C28" s="5">
        <f>+SUM(C16:C27,C12)-C14</f>
        <v>768200</v>
      </c>
      <c r="D28" s="7"/>
      <c r="E28" s="7"/>
      <c r="F28" s="9"/>
      <c r="G28" s="7"/>
    </row>
    <row r="29" spans="2:10" ht="6" customHeight="1" x14ac:dyDescent="0.25"/>
    <row r="30" spans="2:10" x14ac:dyDescent="0.25">
      <c r="B30" t="s">
        <v>8</v>
      </c>
      <c r="C30">
        <f>+C4</f>
        <v>1920</v>
      </c>
    </row>
    <row r="31" spans="2:10" x14ac:dyDescent="0.25">
      <c r="B31" t="s">
        <v>19</v>
      </c>
      <c r="C31">
        <f>52-6</f>
        <v>46</v>
      </c>
      <c r="D31" s="1"/>
    </row>
    <row r="32" spans="2:10" ht="15.75" thickBot="1" x14ac:dyDescent="0.3">
      <c r="B32" t="s">
        <v>16</v>
      </c>
      <c r="C32" s="1">
        <f>+C30/C31</f>
        <v>41.739130434782609</v>
      </c>
      <c r="D32" s="1"/>
    </row>
    <row r="33" spans="2:7" ht="15.75" thickBot="1" x14ac:dyDescent="0.3">
      <c r="B33" s="16" t="s">
        <v>20</v>
      </c>
      <c r="C33" s="15">
        <v>0.4</v>
      </c>
      <c r="D33" s="1"/>
      <c r="F33" t="s">
        <v>22</v>
      </c>
    </row>
    <row r="34" spans="2:7" x14ac:dyDescent="0.25">
      <c r="B34" t="s">
        <v>9</v>
      </c>
      <c r="C34">
        <f>+C30*C33</f>
        <v>768</v>
      </c>
      <c r="F34" s="4"/>
    </row>
    <row r="35" spans="2:7" ht="21.75" thickBot="1" x14ac:dyDescent="0.4">
      <c r="B35" s="22" t="s">
        <v>27</v>
      </c>
      <c r="C35" s="23">
        <f>+C28/C34</f>
        <v>1000.2604166666666</v>
      </c>
      <c r="D35" s="22"/>
      <c r="E35" s="22"/>
      <c r="F35" s="23" t="s">
        <v>52</v>
      </c>
      <c r="G35" s="22"/>
    </row>
    <row r="36" spans="2:7" ht="5.25" customHeight="1" x14ac:dyDescent="0.25"/>
    <row r="37" spans="2:7" ht="15.75" thickBot="1" x14ac:dyDescent="0.3">
      <c r="B37" s="21" t="s">
        <v>11</v>
      </c>
      <c r="C37" s="10">
        <f>+C35*1.25</f>
        <v>1250.3255208333333</v>
      </c>
      <c r="D37" s="4"/>
      <c r="F37" s="6"/>
    </row>
    <row r="38" spans="2:7" x14ac:dyDescent="0.25">
      <c r="C38" s="1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0F7D-565E-41F9-A80C-03923B65C0F3}">
  <dimension ref="B1:K17"/>
  <sheetViews>
    <sheetView workbookViewId="0">
      <pane ySplit="7" topLeftCell="A8" activePane="bottomLeft" state="frozen"/>
      <selection pane="bottomLeft"/>
    </sheetView>
  </sheetViews>
  <sheetFormatPr defaultRowHeight="15" x14ac:dyDescent="0.25"/>
  <cols>
    <col min="1" max="1" width="3.5703125" customWidth="1"/>
    <col min="2" max="2" width="10.42578125" bestFit="1" customWidth="1"/>
    <col min="3" max="3" width="21.5703125" bestFit="1" customWidth="1"/>
    <col min="4" max="4" width="32.28515625" bestFit="1" customWidth="1"/>
    <col min="5" max="5" width="15.85546875" bestFit="1" customWidth="1"/>
    <col min="6" max="6" width="6.85546875" bestFit="1" customWidth="1"/>
    <col min="7" max="7" width="10.28515625" bestFit="1" customWidth="1"/>
    <col min="8" max="8" width="13.7109375" bestFit="1" customWidth="1"/>
    <col min="9" max="9" width="29.140625" bestFit="1" customWidth="1"/>
    <col min="10" max="10" width="23.85546875" bestFit="1" customWidth="1"/>
    <col min="11" max="11" width="91.5703125" bestFit="1" customWidth="1"/>
  </cols>
  <sheetData>
    <row r="1" spans="2:11" x14ac:dyDescent="0.25">
      <c r="B1" t="s">
        <v>56</v>
      </c>
      <c r="F1" s="30" t="s">
        <v>57</v>
      </c>
      <c r="J1" t="s">
        <v>54</v>
      </c>
      <c r="K1" s="30" t="s">
        <v>55</v>
      </c>
    </row>
    <row r="2" spans="2:11" x14ac:dyDescent="0.25">
      <c r="B2" t="s">
        <v>58</v>
      </c>
      <c r="D2" s="30"/>
      <c r="F2" s="30" t="s">
        <v>59</v>
      </c>
      <c r="K2" s="30"/>
    </row>
    <row r="3" spans="2:11" ht="15.75" thickBot="1" x14ac:dyDescent="0.3">
      <c r="D3" s="30"/>
      <c r="K3" s="30"/>
    </row>
    <row r="4" spans="2:11" x14ac:dyDescent="0.25">
      <c r="D4" s="31" t="s">
        <v>30</v>
      </c>
      <c r="E4" s="32">
        <f>+SUM(G:G)</f>
        <v>34</v>
      </c>
      <c r="J4" t="s">
        <v>50</v>
      </c>
    </row>
    <row r="5" spans="2:11" x14ac:dyDescent="0.25">
      <c r="D5" s="33" t="s">
        <v>40</v>
      </c>
      <c r="E5" s="34">
        <v>3.7</v>
      </c>
      <c r="J5" t="s">
        <v>44</v>
      </c>
    </row>
    <row r="6" spans="2:11" ht="15.75" thickBot="1" x14ac:dyDescent="0.3">
      <c r="D6" s="24" t="s">
        <v>51</v>
      </c>
      <c r="E6" s="25">
        <f>+E5*E4</f>
        <v>125.80000000000001</v>
      </c>
    </row>
    <row r="7" spans="2:11" s="28" customFormat="1" x14ac:dyDescent="0.25">
      <c r="B7" s="26">
        <v>2022</v>
      </c>
      <c r="C7" s="26" t="s">
        <v>31</v>
      </c>
      <c r="D7" s="27" t="s">
        <v>32</v>
      </c>
      <c r="E7" s="27" t="s">
        <v>33</v>
      </c>
      <c r="F7" s="26" t="s">
        <v>34</v>
      </c>
      <c r="G7" s="26" t="s">
        <v>35</v>
      </c>
      <c r="H7" s="26" t="s">
        <v>41</v>
      </c>
      <c r="I7" s="26" t="s">
        <v>36</v>
      </c>
      <c r="J7" s="26" t="s">
        <v>37</v>
      </c>
      <c r="K7" s="26" t="s">
        <v>38</v>
      </c>
    </row>
    <row r="9" spans="2:11" x14ac:dyDescent="0.25">
      <c r="B9" s="29">
        <v>44697</v>
      </c>
      <c r="C9" t="s">
        <v>46</v>
      </c>
      <c r="D9" t="s">
        <v>47</v>
      </c>
      <c r="E9">
        <v>17</v>
      </c>
      <c r="F9" t="s">
        <v>39</v>
      </c>
      <c r="G9">
        <f>+IF(F9="Ja",E9*2,E9)</f>
        <v>34</v>
      </c>
      <c r="H9" t="s">
        <v>42</v>
      </c>
      <c r="I9" t="s">
        <v>48</v>
      </c>
      <c r="J9" t="s">
        <v>53</v>
      </c>
      <c r="K9" t="s">
        <v>49</v>
      </c>
    </row>
    <row r="10" spans="2:11" x14ac:dyDescent="0.25">
      <c r="B10" s="29"/>
    </row>
    <row r="11" spans="2:11" x14ac:dyDescent="0.25">
      <c r="B11" s="29"/>
    </row>
    <row r="12" spans="2:11" x14ac:dyDescent="0.25">
      <c r="B12" s="29"/>
    </row>
    <row r="13" spans="2:11" x14ac:dyDescent="0.25">
      <c r="B13" s="29"/>
    </row>
    <row r="14" spans="2:11" x14ac:dyDescent="0.25">
      <c r="B14" s="29"/>
    </row>
    <row r="15" spans="2:11" x14ac:dyDescent="0.25">
      <c r="B15" s="29"/>
    </row>
    <row r="16" spans="2:11" x14ac:dyDescent="0.25">
      <c r="B16" s="29"/>
    </row>
    <row r="17" spans="2:2" x14ac:dyDescent="0.25">
      <c r="B17" s="29"/>
    </row>
  </sheetData>
  <hyperlinks>
    <hyperlink ref="K1" r:id="rId1" xr:uid="{C1EAA8F7-3E8E-4A61-B468-460A74DF3329}"/>
    <hyperlink ref="F1" r:id="rId2" xr:uid="{FE7FDC46-C63A-4FDA-8E60-1F09EB12335E}"/>
    <hyperlink ref="F2" r:id="rId3" xr:uid="{9596B591-4333-470C-B80F-1DDD04CFFF35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Timepris</vt:lpstr>
      <vt:lpstr>Kørsel-Q2-22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Mogens Sørensen</dc:creator>
  <cp:lastModifiedBy>Mogens Sørensen</cp:lastModifiedBy>
  <dcterms:created xsi:type="dcterms:W3CDTF">2021-11-01T12:44:54Z</dcterms:created>
  <dcterms:modified xsi:type="dcterms:W3CDTF">2022-10-10T09:33:02Z</dcterms:modified>
</cp:coreProperties>
</file>